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210" windowWidth="14430" windowHeight="121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15" i="1" l="1"/>
  <c r="J15" i="1"/>
  <c r="I16" i="1"/>
  <c r="J16" i="1"/>
  <c r="I19" i="1"/>
  <c r="J19" i="1"/>
  <c r="I20" i="1"/>
  <c r="J20" i="1"/>
  <c r="J38" i="1" l="1"/>
  <c r="J39" i="1" s="1"/>
  <c r="J45" i="1" s="1"/>
  <c r="I38" i="1"/>
  <c r="J44" i="1" l="1"/>
  <c r="J50" i="1" s="1"/>
  <c r="I39" i="1"/>
  <c r="I44" i="1" s="1"/>
  <c r="J49" i="1" l="1"/>
  <c r="I45" i="1"/>
  <c r="I49" i="1" s="1"/>
  <c r="J53" i="1" l="1"/>
  <c r="J54" i="1"/>
  <c r="I50" i="1"/>
  <c r="I53" i="1" s="1"/>
  <c r="I54" i="1" l="1"/>
</calcChain>
</file>

<file path=xl/sharedStrings.xml><?xml version="1.0" encoding="utf-8"?>
<sst xmlns="http://schemas.openxmlformats.org/spreadsheetml/2006/main" count="91" uniqueCount="91">
  <si>
    <t>Popunjava banka</t>
  </si>
  <si>
    <t>Matični broj:</t>
  </si>
  <si>
    <t>Šifra delatnosti</t>
  </si>
  <si>
    <r>
      <rPr>
        <b/>
        <sz val="10"/>
        <color theme="1"/>
        <rFont val="Arial"/>
        <family val="2"/>
        <charset val="238"/>
      </rPr>
      <t xml:space="preserve">PIB: </t>
    </r>
    <r>
      <rPr>
        <sz val="10"/>
        <color theme="1"/>
        <rFont val="Arial"/>
        <family val="2"/>
        <charset val="238"/>
      </rPr>
      <t>100000215</t>
    </r>
  </si>
  <si>
    <t>Naziv:</t>
  </si>
  <si>
    <t>ProCredit bank a.d. Beograd</t>
  </si>
  <si>
    <t>Sedište:</t>
  </si>
  <si>
    <t>Milutina Milankovića 17, Novi Beograd</t>
  </si>
  <si>
    <t>BILANS USPEHA</t>
  </si>
  <si>
    <t>( u hiljadama dinara)</t>
  </si>
  <si>
    <t>Grupa računa, račun</t>
  </si>
  <si>
    <t>POZICIJA</t>
  </si>
  <si>
    <t>Oznaka za AOP</t>
  </si>
  <si>
    <t>Broj napomene</t>
  </si>
  <si>
    <t>Tekuća godina</t>
  </si>
  <si>
    <t>Prethodna godina</t>
  </si>
  <si>
    <t>Prihodi od kamata</t>
  </si>
  <si>
    <t>Rashodi od kamata</t>
  </si>
  <si>
    <t>Neto prihod po osnovu kamata (1001 - 1002 )</t>
  </si>
  <si>
    <t>Neto rashod po osnovu kamata (1002 - 1001 )</t>
  </si>
  <si>
    <t>Prihodi od naknada i provizija</t>
  </si>
  <si>
    <t>Rashodi naknada i provizija</t>
  </si>
  <si>
    <t>Neto prihod po osnovu naknada i provizija (1005 - 1006 )</t>
  </si>
  <si>
    <t>Neto rashod po osnovu naknada i provizija (1006 - 1005 )</t>
  </si>
  <si>
    <t>Neto gubitak po osnovu zaštite od rizika</t>
  </si>
  <si>
    <t>78-68</t>
  </si>
  <si>
    <t>Neto prihod od kursnih razlika i efekata ugovorene valutne klauzule</t>
  </si>
  <si>
    <t>68-78</t>
  </si>
  <si>
    <t>Neto rashod od kursnih razlika i efekata ugovorene valutne klauzule</t>
  </si>
  <si>
    <t>Ostali poslovni prihodi</t>
  </si>
  <si>
    <r>
      <t>UKUPAN NETO POSLOVNI RASHOD
( 1003 - 1004 + 1007 - 1008 + 1009 - 1010 + 1011 - 1012 + 1013 - 1014 + 1015 - 1016 + 1017 - 1018 + 1019 - 1020 + 1021 + 1022 - 1023 ) &lt;</t>
    </r>
    <r>
      <rPr>
        <sz val="8"/>
        <color theme="1"/>
        <rFont val="Calibri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0</t>
    </r>
  </si>
  <si>
    <t>63, 655, 755</t>
  </si>
  <si>
    <t>Troškovi zarada, naknada zarada i ostali lični rashodi</t>
  </si>
  <si>
    <t>Troškovi amortizacije</t>
  </si>
  <si>
    <t>Ostali rashodi</t>
  </si>
  <si>
    <r>
      <t xml:space="preserve">DOBITAK PRE OPOREZIVANJA
( 1024 - 1025 - 1026 - 1027 - 1028 ) </t>
    </r>
    <r>
      <rPr>
        <sz val="8"/>
        <color theme="1"/>
        <rFont val="Calibri"/>
        <family val="2"/>
        <charset val="238"/>
      </rPr>
      <t>≥</t>
    </r>
    <r>
      <rPr>
        <sz val="8"/>
        <color theme="1"/>
        <rFont val="Arial"/>
        <family val="2"/>
        <charset val="238"/>
      </rPr>
      <t xml:space="preserve"> 0</t>
    </r>
  </si>
  <si>
    <r>
      <t>GUBITAK PRE OPOREZIVANJA
( 1024 - 1025 - 1026 - 1027 - 1028 ) &lt;</t>
    </r>
    <r>
      <rPr>
        <sz val="8"/>
        <color theme="1"/>
        <rFont val="Arial"/>
        <family val="2"/>
        <charset val="238"/>
      </rPr>
      <t xml:space="preserve"> 0</t>
    </r>
  </si>
  <si>
    <t>Porez na dobitak</t>
  </si>
  <si>
    <t>Dobitak po osnovu odloženih poreza</t>
  </si>
  <si>
    <t>Gubitak po osnovu odloženih poreza</t>
  </si>
  <si>
    <r>
      <t xml:space="preserve">DOBITAK NAKON OPOREZIVANJA
( 1029 - 1030 - 1031 + 1032 - 1033 ) </t>
    </r>
    <r>
      <rPr>
        <sz val="8"/>
        <color theme="1"/>
        <rFont val="Calibri"/>
        <family val="2"/>
        <charset val="238"/>
      </rPr>
      <t>≥</t>
    </r>
    <r>
      <rPr>
        <sz val="8"/>
        <color theme="1"/>
        <rFont val="Arial"/>
        <family val="2"/>
        <charset val="238"/>
      </rPr>
      <t xml:space="preserve"> 0</t>
    </r>
  </si>
  <si>
    <t>GUBITAK NAKON OPOREZIVANJA
( 1029 - 1030 - 1031 + 1032 - 1033 ) &lt; 0</t>
  </si>
  <si>
    <t>769-669</t>
  </si>
  <si>
    <t>Neto dobitak poslovanja koje se obustavlja</t>
  </si>
  <si>
    <t>669-769</t>
  </si>
  <si>
    <t>Neto gubitak poslovanja koje se obustavlja</t>
  </si>
  <si>
    <r>
      <t xml:space="preserve">REZULTAT PERIODA - DOBITAK
( 1034 - 1035 + 1036 - 1037 ) </t>
    </r>
    <r>
      <rPr>
        <sz val="8"/>
        <color theme="1"/>
        <rFont val="Calibri"/>
        <family val="2"/>
        <charset val="238"/>
      </rPr>
      <t>≥</t>
    </r>
    <r>
      <rPr>
        <sz val="8"/>
        <color theme="1"/>
        <rFont val="Arial"/>
        <family val="2"/>
        <charset val="238"/>
      </rPr>
      <t xml:space="preserve"> 0</t>
    </r>
  </si>
  <si>
    <r>
      <t>REZULTAT PERIODA - GUBITAK
( 1034 - 1035 + 1036 - 1037 ) &lt;</t>
    </r>
    <r>
      <rPr>
        <sz val="8"/>
        <color theme="1"/>
        <rFont val="Arial"/>
        <family val="2"/>
        <charset val="238"/>
      </rPr>
      <t xml:space="preserve"> 0</t>
    </r>
  </si>
  <si>
    <t>Dobitak koji pripada matičnom entitetu</t>
  </si>
  <si>
    <t>Dobitak koji pripada vlasnicima bez prava kontrole</t>
  </si>
  <si>
    <t>Gubitak koji pripada matičnom entitetu</t>
  </si>
  <si>
    <t>Gubitak koji pripada vlasnicima bez prava kontrole</t>
  </si>
  <si>
    <t>ZARADA PO AKCIJI</t>
  </si>
  <si>
    <t>Osnovna zarada po akciji ( u dinarima bez para)</t>
  </si>
  <si>
    <t>Umanjena ( razvodnjena ) zarada po akciji (u dinarima bez para)</t>
  </si>
  <si>
    <t xml:space="preserve">U Beogradu, </t>
  </si>
  <si>
    <t>Zakonski zastupnik banke</t>
  </si>
  <si>
    <t xml:space="preserve">Neto dobitak po osnovu promene fer vrednosti finansijskih instrumenata </t>
  </si>
  <si>
    <t>774 - 674 + 776 - 676 + 777 -677</t>
  </si>
  <si>
    <t xml:space="preserve">Neto gubitak po osnovu promene fer vrednosti finansijskih instrumenata </t>
  </si>
  <si>
    <t>674 - 774 + 676 - 776 + 677 - 777</t>
  </si>
  <si>
    <t>Neto dobitak po osnovu  reklasifikacije finansijskih instrumenata</t>
  </si>
  <si>
    <t>727 + 728 - 627 - 628</t>
  </si>
  <si>
    <t>Neto gubitak po osnovu  reklasifikacije finansijskih instrumenata</t>
  </si>
  <si>
    <t>627 + 628 - 727 - 728</t>
  </si>
  <si>
    <t xml:space="preserve">Neto dobitak po osnovu prestanka priznavanja finansijskih instrumenata koji se vrednuju po fer vrednosti </t>
  </si>
  <si>
    <t>720 - 620 + 721 - 621</t>
  </si>
  <si>
    <t xml:space="preserve">Neto gubitak po osnovu prestanka priznavanja finansijskih instrumenata koji se vrednuju po fer vrednosti  </t>
  </si>
  <si>
    <t>620 - 720 + 621 - 721</t>
  </si>
  <si>
    <t xml:space="preserve">Neto dobitak po osnovu zaštite od rizika  </t>
  </si>
  <si>
    <t>775 - 675 + 770 - 670</t>
  </si>
  <si>
    <t>675 - 775 + 670 - 770</t>
  </si>
  <si>
    <t xml:space="preserve">Neto prihod po osnovu umanjenja obezvređenja finansijskih sredstava koje se ne vrednuju po fer vrednosti  kroz bilans uspeha </t>
  </si>
  <si>
    <t>750 - 650 + 751 - 651 + 756 - 656 + 760 - 660 + 729 - 629</t>
  </si>
  <si>
    <t>650 - 750 + 651 - 751 + 656 - 756 + 660 - 760 + 629 - 729</t>
  </si>
  <si>
    <t xml:space="preserve">Neto rashod po osnovu obezvređenja finansijskih sredstava koje se ne vrednuju po fer vrednosti  kroz bilans uspeha </t>
  </si>
  <si>
    <t xml:space="preserve">Neto dobitak po osnovu prestanka priznavanja finansijskih instrumenata koji se vrednuju po amortizovanoj vrednosti  </t>
  </si>
  <si>
    <t>726 - 626</t>
  </si>
  <si>
    <t xml:space="preserve">Neto gubitak po osnovu prestanka priznavanja finansijskih instrumenata koji se vrednuju po amortizovanoj vrednosti  </t>
  </si>
  <si>
    <t>626 - 726</t>
  </si>
  <si>
    <t xml:space="preserve">Neto dobitak po osnovu prestanka priznavanja investicija u pridružena društva i zajedničke poduhvate </t>
  </si>
  <si>
    <t xml:space="preserve">723 - 623 </t>
  </si>
  <si>
    <t xml:space="preserve">Neto gubitak po osnovu prestanka priznavanja investicija u pridružena društva i zajedničke poduhvate </t>
  </si>
  <si>
    <t xml:space="preserve">623 - 723 </t>
  </si>
  <si>
    <t>74, 766</t>
  </si>
  <si>
    <t>UKUPAN NETO POSLOVNI PRIHOD
(1003 - 1004 + 1007 - 1008 + 1009 - 1010 + 1011 - 1012 + 1013 - 1014 + 1015 - 1016 + 1017 - 1018 + 1019 - 1020 + 1021 - 1022 + 1023 - 1024 + 1025) ≥ 0</t>
  </si>
  <si>
    <t>64 (оsim 642) 652, 653, 661, 662, 667, 668,673</t>
  </si>
  <si>
    <t>Ostali prihodi</t>
  </si>
  <si>
    <t>752, 753, 761, 762, 767, 768, 773</t>
  </si>
  <si>
    <t>u periodu od 01.01.2018 do 31.12.2018.</t>
  </si>
  <si>
    <t>dana 29.01.2019.g.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</si>
</sst>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D_i_n_._-;\-* #,##0.00\ _D_i_n_._-;_-* &quot;-&quot;??\ _D_i_n_._-;_-@_-"/>
    <numFmt numFmtId="164" formatCode="#,##0_ ;\-#,##0\ 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</font>
    <font>
      <b/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43" fontId="2" fillId="0" borderId="0" xfId="1" applyFont="1"/>
    <xf numFmtId="0" fontId="2" fillId="0" borderId="0" xfId="0" applyFont="1"/>
    <xf numFmtId="0" fontId="3" fillId="0" borderId="4" xfId="0" applyFont="1" applyBorder="1"/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3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6" xfId="0" applyFont="1" applyBorder="1"/>
    <xf numFmtId="43" fontId="4" fillId="0" borderId="0" xfId="1" applyFont="1"/>
    <xf numFmtId="0" fontId="4" fillId="0" borderId="0" xfId="0" applyFont="1"/>
    <xf numFmtId="43" fontId="4" fillId="0" borderId="0" xfId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2" xfId="0" applyFont="1" applyBorder="1" applyAlignment="1">
      <alignment horizontal="center"/>
    </xf>
    <xf numFmtId="43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Fill="1" applyBorder="1" applyAlignment="1">
      <alignment horizontal="justify"/>
    </xf>
    <xf numFmtId="0" fontId="4" fillId="0" borderId="12" xfId="0" applyFont="1" applyBorder="1"/>
    <xf numFmtId="3" fontId="4" fillId="0" borderId="12" xfId="0" applyNumberFormat="1" applyFont="1" applyFill="1" applyBorder="1"/>
    <xf numFmtId="0" fontId="4" fillId="0" borderId="12" xfId="0" applyFont="1" applyFill="1" applyBorder="1" applyAlignment="1">
      <alignment horizontal="justify" wrapText="1"/>
    </xf>
    <xf numFmtId="3" fontId="4" fillId="0" borderId="12" xfId="0" applyNumberFormat="1" applyFont="1" applyFill="1" applyBorder="1" applyAlignment="1">
      <alignment wrapText="1"/>
    </xf>
    <xf numFmtId="43" fontId="2" fillId="0" borderId="0" xfId="1" applyFont="1" applyAlignment="1">
      <alignment wrapText="1"/>
    </xf>
    <xf numFmtId="0" fontId="2" fillId="0" borderId="0" xfId="0" applyFont="1" applyAlignment="1">
      <alignment wrapText="1"/>
    </xf>
    <xf numFmtId="0" fontId="4" fillId="2" borderId="7" xfId="0" applyFont="1" applyFill="1" applyBorder="1" applyAlignment="1">
      <alignment wrapText="1"/>
    </xf>
    <xf numFmtId="0" fontId="4" fillId="2" borderId="12" xfId="0" applyFont="1" applyFill="1" applyBorder="1"/>
    <xf numFmtId="0" fontId="4" fillId="2" borderId="12" xfId="0" applyFont="1" applyFill="1" applyBorder="1" applyAlignment="1">
      <alignment wrapText="1"/>
    </xf>
    <xf numFmtId="3" fontId="4" fillId="2" borderId="12" xfId="0" applyNumberFormat="1" applyFont="1" applyFill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2" xfId="0" applyFont="1" applyBorder="1" applyAlignment="1">
      <alignment horizontal="justify" wrapText="1"/>
    </xf>
    <xf numFmtId="3" fontId="4" fillId="0" borderId="12" xfId="0" applyNumberFormat="1" applyFont="1" applyBorder="1" applyAlignment="1">
      <alignment wrapText="1"/>
    </xf>
    <xf numFmtId="0" fontId="4" fillId="2" borderId="7" xfId="0" applyFont="1" applyFill="1" applyBorder="1" applyAlignment="1">
      <alignment horizontal="justify" wrapText="1"/>
    </xf>
    <xf numFmtId="43" fontId="2" fillId="0" borderId="0" xfId="0" applyNumberFormat="1" applyFont="1" applyAlignment="1">
      <alignment wrapText="1"/>
    </xf>
    <xf numFmtId="3" fontId="4" fillId="0" borderId="0" xfId="0" applyNumberFormat="1" applyFont="1"/>
    <xf numFmtId="0" fontId="6" fillId="0" borderId="0" xfId="0" applyFont="1"/>
    <xf numFmtId="3" fontId="6" fillId="0" borderId="0" xfId="0" applyNumberFormat="1" applyFont="1"/>
    <xf numFmtId="4" fontId="4" fillId="0" borderId="0" xfId="0" applyNumberFormat="1" applyFont="1"/>
    <xf numFmtId="164" fontId="2" fillId="0" borderId="0" xfId="1" applyNumberFormat="1" applyFont="1" applyAlignment="1">
      <alignment wrapText="1"/>
    </xf>
    <xf numFmtId="0" fontId="4" fillId="0" borderId="12" xfId="0" applyFont="1" applyBorder="1" applyAlignment="1">
      <alignment wrapText="1"/>
    </xf>
    <xf numFmtId="164" fontId="7" fillId="0" borderId="0" xfId="0" applyNumberFormat="1" applyFont="1" applyAlignment="1">
      <alignment wrapText="1"/>
    </xf>
    <xf numFmtId="3" fontId="2" fillId="0" borderId="0" xfId="0" applyNumberFormat="1" applyFont="1" applyAlignment="1">
      <alignment wrapText="1"/>
    </xf>
    <xf numFmtId="0" fontId="4" fillId="0" borderId="12" xfId="0" applyFont="1" applyFill="1" applyBorder="1"/>
    <xf numFmtId="0" fontId="4" fillId="0" borderId="12" xfId="0" applyFont="1" applyFill="1" applyBorder="1" applyAlignment="1">
      <alignment wrapText="1"/>
    </xf>
    <xf numFmtId="43" fontId="2" fillId="0" borderId="0" xfId="1" applyFont="1" applyFill="1" applyAlignment="1">
      <alignment wrapText="1"/>
    </xf>
    <xf numFmtId="0" fontId="2" fillId="0" borderId="0" xfId="0" applyFont="1" applyFill="1" applyAlignment="1">
      <alignment wrapText="1"/>
    </xf>
    <xf numFmtId="43" fontId="2" fillId="0" borderId="0" xfId="0" applyNumberFormat="1" applyFont="1" applyFill="1" applyAlignment="1">
      <alignment wrapText="1"/>
    </xf>
    <xf numFmtId="3" fontId="2" fillId="0" borderId="0" xfId="0" applyNumberFormat="1" applyFont="1" applyFill="1" applyAlignment="1">
      <alignment wrapText="1"/>
    </xf>
    <xf numFmtId="0" fontId="4" fillId="2" borderId="8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right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2" borderId="8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wrapText="1"/>
    </xf>
    <xf numFmtId="0" fontId="4" fillId="0" borderId="7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5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8"/>
  <sheetViews>
    <sheetView tabSelected="1" topLeftCell="A52" zoomScaleNormal="100" workbookViewId="0">
      <selection activeCell="A66" sqref="A66"/>
    </sheetView>
  </sheetViews>
  <sheetFormatPr defaultRowHeight="12.75" x14ac:dyDescent="0.2"/>
  <cols>
    <col min="1" max="1" width="14" style="2" customWidth="1"/>
    <col min="2" max="2" width="12.5703125" style="2" customWidth="1"/>
    <col min="3" max="3" width="21.140625" style="2" customWidth="1"/>
    <col min="4" max="7" width="2" style="2" bestFit="1" customWidth="1"/>
    <col min="8" max="8" width="8.42578125" style="2" customWidth="1"/>
    <col min="9" max="10" width="15.7109375" style="2" customWidth="1"/>
    <col min="11" max="11" width="15.85546875" style="1" bestFit="1" customWidth="1"/>
    <col min="12" max="12" width="14.28515625" style="2" bestFit="1" customWidth="1"/>
    <col min="13" max="13" width="9.85546875" style="2" bestFit="1" customWidth="1"/>
    <col min="14" max="14" width="15.85546875" style="2" bestFit="1" customWidth="1"/>
    <col min="15" max="16384" width="9.140625" style="2"/>
  </cols>
  <sheetData>
    <row r="1" spans="1:11" x14ac:dyDescent="0.2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4"/>
    </row>
    <row r="2" spans="1:11" x14ac:dyDescent="0.2">
      <c r="A2" s="3" t="s">
        <v>1</v>
      </c>
      <c r="B2" s="4">
        <v>17335677</v>
      </c>
      <c r="C2" s="5" t="s">
        <v>2</v>
      </c>
      <c r="D2" s="6">
        <v>6</v>
      </c>
      <c r="E2" s="7">
        <v>4</v>
      </c>
      <c r="F2" s="7">
        <v>1</v>
      </c>
      <c r="G2" s="6">
        <v>9</v>
      </c>
      <c r="H2" s="7"/>
      <c r="I2" s="6" t="s">
        <v>3</v>
      </c>
      <c r="J2" s="8"/>
    </row>
    <row r="3" spans="1:11" x14ac:dyDescent="0.2">
      <c r="A3" s="9" t="s">
        <v>4</v>
      </c>
      <c r="B3" s="10" t="s">
        <v>5</v>
      </c>
      <c r="C3" s="10"/>
      <c r="D3" s="10"/>
      <c r="E3" s="10"/>
      <c r="F3" s="10"/>
      <c r="G3" s="10"/>
      <c r="H3" s="10"/>
      <c r="I3" s="10"/>
      <c r="J3" s="11"/>
    </row>
    <row r="4" spans="1:11" x14ac:dyDescent="0.2">
      <c r="A4" s="3" t="s">
        <v>6</v>
      </c>
      <c r="B4" s="7" t="s">
        <v>7</v>
      </c>
      <c r="C4" s="7"/>
      <c r="D4" s="7"/>
      <c r="E4" s="7"/>
      <c r="F4" s="7"/>
      <c r="G4" s="7"/>
      <c r="H4" s="7"/>
      <c r="I4" s="7"/>
      <c r="J4" s="12"/>
    </row>
    <row r="6" spans="1:11" x14ac:dyDescent="0.2">
      <c r="A6" s="55" t="s">
        <v>8</v>
      </c>
      <c r="B6" s="55"/>
      <c r="C6" s="55"/>
      <c r="D6" s="55"/>
      <c r="E6" s="55"/>
      <c r="F6" s="55"/>
      <c r="G6" s="55"/>
      <c r="H6" s="55"/>
      <c r="I6" s="55"/>
      <c r="J6" s="55"/>
    </row>
    <row r="7" spans="1:11" x14ac:dyDescent="0.2">
      <c r="A7" s="55" t="s">
        <v>89</v>
      </c>
      <c r="B7" s="55"/>
      <c r="C7" s="55"/>
      <c r="D7" s="55"/>
      <c r="E7" s="55"/>
      <c r="F7" s="55"/>
      <c r="G7" s="55"/>
      <c r="H7" s="55"/>
      <c r="I7" s="55"/>
      <c r="J7" s="55"/>
    </row>
    <row r="9" spans="1:11" x14ac:dyDescent="0.2">
      <c r="I9" s="56" t="s">
        <v>9</v>
      </c>
      <c r="J9" s="56"/>
    </row>
    <row r="10" spans="1:11" s="14" customFormat="1" ht="11.25" x14ac:dyDescent="0.2">
      <c r="A10" s="57" t="s">
        <v>10</v>
      </c>
      <c r="B10" s="59" t="s">
        <v>11</v>
      </c>
      <c r="C10" s="60"/>
      <c r="D10" s="59" t="s">
        <v>12</v>
      </c>
      <c r="E10" s="63"/>
      <c r="F10" s="63"/>
      <c r="G10" s="60"/>
      <c r="H10" s="57" t="s">
        <v>13</v>
      </c>
      <c r="I10" s="57" t="s">
        <v>14</v>
      </c>
      <c r="J10" s="57" t="s">
        <v>15</v>
      </c>
      <c r="K10" s="13"/>
    </row>
    <row r="11" spans="1:11" s="16" customFormat="1" ht="11.25" x14ac:dyDescent="0.2">
      <c r="A11" s="58"/>
      <c r="B11" s="61"/>
      <c r="C11" s="62"/>
      <c r="D11" s="61"/>
      <c r="E11" s="64"/>
      <c r="F11" s="64"/>
      <c r="G11" s="62"/>
      <c r="H11" s="58"/>
      <c r="I11" s="58"/>
      <c r="J11" s="58"/>
      <c r="K11" s="15"/>
    </row>
    <row r="12" spans="1:11" s="19" customFormat="1" ht="11.25" x14ac:dyDescent="0.2">
      <c r="A12" s="17">
        <v>1</v>
      </c>
      <c r="B12" s="65">
        <v>2</v>
      </c>
      <c r="C12" s="65"/>
      <c r="D12" s="65">
        <v>3</v>
      </c>
      <c r="E12" s="65"/>
      <c r="F12" s="65"/>
      <c r="G12" s="65"/>
      <c r="H12" s="17">
        <v>4</v>
      </c>
      <c r="I12" s="17">
        <v>5</v>
      </c>
      <c r="J12" s="17">
        <v>6</v>
      </c>
      <c r="K12" s="18"/>
    </row>
    <row r="13" spans="1:11" x14ac:dyDescent="0.2">
      <c r="A13" s="20">
        <v>70</v>
      </c>
      <c r="B13" s="66" t="s">
        <v>16</v>
      </c>
      <c r="C13" s="67"/>
      <c r="D13" s="21">
        <v>1</v>
      </c>
      <c r="E13" s="21">
        <v>0</v>
      </c>
      <c r="F13" s="21">
        <v>0</v>
      </c>
      <c r="G13" s="21">
        <v>1</v>
      </c>
      <c r="H13" s="21"/>
      <c r="I13" s="22">
        <v>3613601</v>
      </c>
      <c r="J13" s="22">
        <v>4243531</v>
      </c>
    </row>
    <row r="14" spans="1:11" s="26" customFormat="1" x14ac:dyDescent="0.2">
      <c r="A14" s="23">
        <v>60</v>
      </c>
      <c r="B14" s="66" t="s">
        <v>17</v>
      </c>
      <c r="C14" s="67"/>
      <c r="D14" s="21">
        <v>1</v>
      </c>
      <c r="E14" s="21">
        <v>0</v>
      </c>
      <c r="F14" s="21">
        <v>0</v>
      </c>
      <c r="G14" s="21">
        <v>2</v>
      </c>
      <c r="H14" s="21"/>
      <c r="I14" s="24">
        <v>1001903</v>
      </c>
      <c r="J14" s="24">
        <v>913147</v>
      </c>
      <c r="K14" s="25"/>
    </row>
    <row r="15" spans="1:11" s="26" customFormat="1" x14ac:dyDescent="0.2">
      <c r="A15" s="27"/>
      <c r="B15" s="50" t="s">
        <v>18</v>
      </c>
      <c r="C15" s="51"/>
      <c r="D15" s="28">
        <v>1</v>
      </c>
      <c r="E15" s="28">
        <v>0</v>
      </c>
      <c r="F15" s="28">
        <v>0</v>
      </c>
      <c r="G15" s="28">
        <v>3</v>
      </c>
      <c r="H15" s="29"/>
      <c r="I15" s="30">
        <f>IF((I13-I14)&gt;0,I13-I14,0)</f>
        <v>2611698</v>
      </c>
      <c r="J15" s="30">
        <f>IF((J13-J14)&gt;0,J13-J14,0)</f>
        <v>3330384</v>
      </c>
      <c r="K15" s="25"/>
    </row>
    <row r="16" spans="1:11" s="26" customFormat="1" x14ac:dyDescent="0.2">
      <c r="A16" s="27"/>
      <c r="B16" s="50" t="s">
        <v>19</v>
      </c>
      <c r="C16" s="51"/>
      <c r="D16" s="28">
        <v>1</v>
      </c>
      <c r="E16" s="28">
        <v>0</v>
      </c>
      <c r="F16" s="28">
        <v>0</v>
      </c>
      <c r="G16" s="28">
        <v>4</v>
      </c>
      <c r="H16" s="29"/>
      <c r="I16" s="30">
        <f>IF((I14-I13)&gt;0,I14-I13,0)</f>
        <v>0</v>
      </c>
      <c r="J16" s="30">
        <f>IF((J14-J13)&gt;0,J14-J13,0)</f>
        <v>0</v>
      </c>
      <c r="K16" s="25"/>
    </row>
    <row r="17" spans="1:11" s="26" customFormat="1" x14ac:dyDescent="0.2">
      <c r="A17" s="23">
        <v>71</v>
      </c>
      <c r="B17" s="68" t="s">
        <v>20</v>
      </c>
      <c r="C17" s="68"/>
      <c r="D17" s="21">
        <v>1</v>
      </c>
      <c r="E17" s="21">
        <v>0</v>
      </c>
      <c r="F17" s="21">
        <v>0</v>
      </c>
      <c r="G17" s="21">
        <v>5</v>
      </c>
      <c r="H17" s="31"/>
      <c r="I17" s="24">
        <v>1138490</v>
      </c>
      <c r="J17" s="24">
        <v>1204326</v>
      </c>
      <c r="K17" s="25"/>
    </row>
    <row r="18" spans="1:11" s="26" customFormat="1" x14ac:dyDescent="0.2">
      <c r="A18" s="23">
        <v>61</v>
      </c>
      <c r="B18" s="68" t="s">
        <v>21</v>
      </c>
      <c r="C18" s="68"/>
      <c r="D18" s="21">
        <v>1</v>
      </c>
      <c r="E18" s="21">
        <v>0</v>
      </c>
      <c r="F18" s="21">
        <v>0</v>
      </c>
      <c r="G18" s="21">
        <v>6</v>
      </c>
      <c r="H18" s="31"/>
      <c r="I18" s="24">
        <v>275322</v>
      </c>
      <c r="J18" s="24">
        <v>214648</v>
      </c>
      <c r="K18" s="25"/>
    </row>
    <row r="19" spans="1:11" s="26" customFormat="1" x14ac:dyDescent="0.2">
      <c r="A19" s="27"/>
      <c r="B19" s="69" t="s">
        <v>22</v>
      </c>
      <c r="C19" s="70"/>
      <c r="D19" s="28">
        <v>1</v>
      </c>
      <c r="E19" s="28">
        <v>0</v>
      </c>
      <c r="F19" s="28">
        <v>0</v>
      </c>
      <c r="G19" s="28">
        <v>7</v>
      </c>
      <c r="H19" s="29"/>
      <c r="I19" s="30">
        <f>IF((I17-I18)&gt;0,I17-I18,0)</f>
        <v>863168</v>
      </c>
      <c r="J19" s="30">
        <f>IF((J17-J18)&gt;0,J17-J18,0)</f>
        <v>989678</v>
      </c>
      <c r="K19" s="25"/>
    </row>
    <row r="20" spans="1:11" s="26" customFormat="1" x14ac:dyDescent="0.2">
      <c r="A20" s="27"/>
      <c r="B20" s="69" t="s">
        <v>23</v>
      </c>
      <c r="C20" s="70"/>
      <c r="D20" s="28">
        <v>1</v>
      </c>
      <c r="E20" s="28">
        <v>0</v>
      </c>
      <c r="F20" s="28">
        <v>0</v>
      </c>
      <c r="G20" s="28">
        <v>8</v>
      </c>
      <c r="H20" s="29"/>
      <c r="I20" s="30">
        <f>IF((I18-I17)&gt;0,I18-I17,0)</f>
        <v>0</v>
      </c>
      <c r="J20" s="30">
        <f>IF((J18-J17)&gt;0,J18-J17,0)</f>
        <v>0</v>
      </c>
      <c r="K20" s="25"/>
    </row>
    <row r="21" spans="1:11" s="47" customFormat="1" ht="22.5" x14ac:dyDescent="0.2">
      <c r="A21" s="23" t="s">
        <v>58</v>
      </c>
      <c r="B21" s="71" t="s">
        <v>57</v>
      </c>
      <c r="C21" s="71"/>
      <c r="D21" s="44">
        <v>1</v>
      </c>
      <c r="E21" s="44">
        <v>0</v>
      </c>
      <c r="F21" s="44">
        <v>0</v>
      </c>
      <c r="G21" s="44">
        <v>9</v>
      </c>
      <c r="H21" s="45"/>
      <c r="I21" s="24">
        <v>16286</v>
      </c>
      <c r="J21" s="24">
        <v>49086</v>
      </c>
      <c r="K21" s="46"/>
    </row>
    <row r="22" spans="1:11" s="26" customFormat="1" ht="22.5" x14ac:dyDescent="0.2">
      <c r="A22" s="32" t="s">
        <v>60</v>
      </c>
      <c r="B22" s="68" t="s">
        <v>59</v>
      </c>
      <c r="C22" s="68"/>
      <c r="D22" s="21">
        <v>1</v>
      </c>
      <c r="E22" s="21">
        <v>0</v>
      </c>
      <c r="F22" s="21">
        <v>1</v>
      </c>
      <c r="G22" s="21">
        <v>0</v>
      </c>
      <c r="H22" s="31"/>
      <c r="I22" s="24"/>
      <c r="J22" s="33"/>
      <c r="K22" s="25"/>
    </row>
    <row r="23" spans="1:11" s="26" customFormat="1" ht="22.5" x14ac:dyDescent="0.2">
      <c r="A23" s="23" t="s">
        <v>62</v>
      </c>
      <c r="B23" s="68" t="s">
        <v>61</v>
      </c>
      <c r="C23" s="68"/>
      <c r="D23" s="21">
        <v>1</v>
      </c>
      <c r="E23" s="21">
        <v>0</v>
      </c>
      <c r="F23" s="21">
        <v>1</v>
      </c>
      <c r="G23" s="21">
        <v>1</v>
      </c>
      <c r="H23" s="31"/>
      <c r="I23" s="24"/>
      <c r="J23" s="33"/>
      <c r="K23" s="25"/>
    </row>
    <row r="24" spans="1:11" s="26" customFormat="1" ht="24" customHeight="1" x14ac:dyDescent="0.2">
      <c r="A24" s="23" t="s">
        <v>64</v>
      </c>
      <c r="B24" s="72" t="s">
        <v>63</v>
      </c>
      <c r="C24" s="73"/>
      <c r="D24" s="21">
        <v>1</v>
      </c>
      <c r="E24" s="21">
        <v>0</v>
      </c>
      <c r="F24" s="21">
        <v>1</v>
      </c>
      <c r="G24" s="21">
        <v>2</v>
      </c>
      <c r="H24" s="31"/>
      <c r="I24" s="24"/>
      <c r="J24" s="33"/>
      <c r="K24" s="25"/>
    </row>
    <row r="25" spans="1:11" s="26" customFormat="1" ht="38.25" customHeight="1" x14ac:dyDescent="0.2">
      <c r="A25" s="32" t="s">
        <v>66</v>
      </c>
      <c r="B25" s="68" t="s">
        <v>65</v>
      </c>
      <c r="C25" s="68"/>
      <c r="D25" s="21">
        <v>1</v>
      </c>
      <c r="E25" s="21">
        <v>0</v>
      </c>
      <c r="F25" s="21">
        <v>1</v>
      </c>
      <c r="G25" s="21">
        <v>3</v>
      </c>
      <c r="H25" s="31"/>
      <c r="I25" s="24"/>
      <c r="J25" s="33"/>
      <c r="K25" s="25"/>
    </row>
    <row r="26" spans="1:11" s="26" customFormat="1" ht="36" customHeight="1" x14ac:dyDescent="0.2">
      <c r="A26" s="32" t="s">
        <v>68</v>
      </c>
      <c r="B26" s="68" t="s">
        <v>67</v>
      </c>
      <c r="C26" s="68"/>
      <c r="D26" s="21">
        <v>1</v>
      </c>
      <c r="E26" s="21">
        <v>0</v>
      </c>
      <c r="F26" s="21">
        <v>1</v>
      </c>
      <c r="G26" s="21">
        <v>4</v>
      </c>
      <c r="H26" s="31"/>
      <c r="I26" s="24"/>
      <c r="J26" s="33"/>
      <c r="K26" s="25"/>
    </row>
    <row r="27" spans="1:11" s="26" customFormat="1" ht="26.25" customHeight="1" x14ac:dyDescent="0.2">
      <c r="A27" s="32" t="s">
        <v>70</v>
      </c>
      <c r="B27" s="74" t="s">
        <v>69</v>
      </c>
      <c r="C27" s="75"/>
      <c r="D27" s="21">
        <v>1</v>
      </c>
      <c r="E27" s="21">
        <v>0</v>
      </c>
      <c r="F27" s="21">
        <v>1</v>
      </c>
      <c r="G27" s="21">
        <v>5</v>
      </c>
      <c r="H27" s="31"/>
      <c r="I27" s="24"/>
      <c r="J27" s="33"/>
      <c r="K27" s="25"/>
    </row>
    <row r="28" spans="1:11" s="26" customFormat="1" ht="25.5" customHeight="1" x14ac:dyDescent="0.2">
      <c r="A28" s="32" t="s">
        <v>71</v>
      </c>
      <c r="B28" s="68" t="s">
        <v>24</v>
      </c>
      <c r="C28" s="68"/>
      <c r="D28" s="21">
        <v>1</v>
      </c>
      <c r="E28" s="21">
        <v>0</v>
      </c>
      <c r="F28" s="21">
        <v>1</v>
      </c>
      <c r="G28" s="21">
        <v>6</v>
      </c>
      <c r="H28" s="31"/>
      <c r="I28" s="24"/>
      <c r="J28" s="33"/>
      <c r="K28" s="25"/>
    </row>
    <row r="29" spans="1:11" s="26" customFormat="1" ht="26.25" customHeight="1" x14ac:dyDescent="0.2">
      <c r="A29" s="23" t="s">
        <v>25</v>
      </c>
      <c r="B29" s="68" t="s">
        <v>26</v>
      </c>
      <c r="C29" s="68"/>
      <c r="D29" s="21">
        <v>1</v>
      </c>
      <c r="E29" s="21">
        <v>0</v>
      </c>
      <c r="F29" s="21">
        <v>1</v>
      </c>
      <c r="G29" s="21">
        <v>7</v>
      </c>
      <c r="H29" s="31"/>
      <c r="I29" s="24">
        <v>141504</v>
      </c>
      <c r="J29" s="33">
        <v>126125</v>
      </c>
      <c r="K29" s="25"/>
    </row>
    <row r="30" spans="1:11" s="26" customFormat="1" ht="24.75" customHeight="1" x14ac:dyDescent="0.2">
      <c r="A30" s="23" t="s">
        <v>27</v>
      </c>
      <c r="B30" s="68" t="s">
        <v>28</v>
      </c>
      <c r="C30" s="68"/>
      <c r="D30" s="21">
        <v>1</v>
      </c>
      <c r="E30" s="21">
        <v>0</v>
      </c>
      <c r="F30" s="21">
        <v>1</v>
      </c>
      <c r="G30" s="21">
        <v>8</v>
      </c>
      <c r="H30" s="31"/>
      <c r="I30" s="24"/>
      <c r="J30" s="33"/>
      <c r="K30" s="25"/>
    </row>
    <row r="31" spans="1:11" s="26" customFormat="1" ht="45" customHeight="1" x14ac:dyDescent="0.2">
      <c r="A31" s="23" t="s">
        <v>73</v>
      </c>
      <c r="B31" s="80" t="s">
        <v>72</v>
      </c>
      <c r="C31" s="81"/>
      <c r="D31" s="21">
        <v>1</v>
      </c>
      <c r="E31" s="21">
        <v>0</v>
      </c>
      <c r="F31" s="21">
        <v>1</v>
      </c>
      <c r="G31" s="21">
        <v>9</v>
      </c>
      <c r="H31" s="31"/>
      <c r="I31" s="24">
        <v>41390</v>
      </c>
      <c r="J31" s="33"/>
      <c r="K31" s="25"/>
    </row>
    <row r="32" spans="1:11" s="47" customFormat="1" ht="49.5" customHeight="1" x14ac:dyDescent="0.2">
      <c r="A32" s="23" t="s">
        <v>74</v>
      </c>
      <c r="B32" s="82" t="s">
        <v>75</v>
      </c>
      <c r="C32" s="83"/>
      <c r="D32" s="44">
        <v>1</v>
      </c>
      <c r="E32" s="44">
        <v>0</v>
      </c>
      <c r="F32" s="44">
        <v>2</v>
      </c>
      <c r="G32" s="44">
        <v>0</v>
      </c>
      <c r="H32" s="45"/>
      <c r="I32" s="24"/>
      <c r="J32" s="24">
        <v>7431</v>
      </c>
      <c r="K32" s="46"/>
    </row>
    <row r="33" spans="1:16" s="47" customFormat="1" ht="37.5" customHeight="1" x14ac:dyDescent="0.2">
      <c r="A33" s="23" t="s">
        <v>77</v>
      </c>
      <c r="B33" s="76" t="s">
        <v>76</v>
      </c>
      <c r="C33" s="77"/>
      <c r="D33" s="44">
        <v>1</v>
      </c>
      <c r="E33" s="44">
        <v>0</v>
      </c>
      <c r="F33" s="44">
        <v>2</v>
      </c>
      <c r="G33" s="44">
        <v>1</v>
      </c>
      <c r="H33" s="45"/>
      <c r="I33" s="24">
        <v>7118</v>
      </c>
      <c r="J33" s="24"/>
      <c r="K33" s="46"/>
    </row>
    <row r="34" spans="1:16" s="47" customFormat="1" ht="39.75" customHeight="1" x14ac:dyDescent="0.2">
      <c r="A34" s="23" t="s">
        <v>79</v>
      </c>
      <c r="B34" s="76" t="s">
        <v>78</v>
      </c>
      <c r="C34" s="77"/>
      <c r="D34" s="44">
        <v>1</v>
      </c>
      <c r="E34" s="44">
        <v>0</v>
      </c>
      <c r="F34" s="44">
        <v>2</v>
      </c>
      <c r="G34" s="44">
        <v>2</v>
      </c>
      <c r="H34" s="45"/>
      <c r="I34" s="24"/>
      <c r="J34" s="24">
        <v>8934</v>
      </c>
      <c r="K34" s="46"/>
    </row>
    <row r="35" spans="1:16" s="47" customFormat="1" ht="37.5" customHeight="1" x14ac:dyDescent="0.2">
      <c r="A35" s="23" t="s">
        <v>81</v>
      </c>
      <c r="B35" s="76" t="s">
        <v>80</v>
      </c>
      <c r="C35" s="77"/>
      <c r="D35" s="44">
        <v>1</v>
      </c>
      <c r="E35" s="44">
        <v>0</v>
      </c>
      <c r="F35" s="44">
        <v>2</v>
      </c>
      <c r="G35" s="44">
        <v>3</v>
      </c>
      <c r="H35" s="45"/>
      <c r="I35" s="24"/>
      <c r="J35" s="24"/>
      <c r="K35" s="46"/>
    </row>
    <row r="36" spans="1:16" s="47" customFormat="1" ht="37.5" customHeight="1" x14ac:dyDescent="0.2">
      <c r="A36" s="23" t="s">
        <v>83</v>
      </c>
      <c r="B36" s="76" t="s">
        <v>82</v>
      </c>
      <c r="C36" s="77"/>
      <c r="D36" s="44">
        <v>1</v>
      </c>
      <c r="E36" s="44">
        <v>0</v>
      </c>
      <c r="F36" s="44">
        <v>2</v>
      </c>
      <c r="G36" s="44">
        <v>4</v>
      </c>
      <c r="H36" s="45"/>
      <c r="I36" s="24"/>
      <c r="J36" s="24"/>
      <c r="K36" s="46"/>
    </row>
    <row r="37" spans="1:16" s="47" customFormat="1" ht="18" customHeight="1" x14ac:dyDescent="0.2">
      <c r="A37" s="23" t="s">
        <v>84</v>
      </c>
      <c r="B37" s="76" t="s">
        <v>29</v>
      </c>
      <c r="C37" s="77"/>
      <c r="D37" s="44">
        <v>1</v>
      </c>
      <c r="E37" s="44">
        <v>0</v>
      </c>
      <c r="F37" s="44">
        <v>2</v>
      </c>
      <c r="G37" s="44">
        <v>5</v>
      </c>
      <c r="H37" s="45"/>
      <c r="I37" s="24">
        <v>102422</v>
      </c>
      <c r="J37" s="24">
        <v>62668</v>
      </c>
      <c r="K37" s="46"/>
      <c r="L37" s="48"/>
    </row>
    <row r="38" spans="1:16" s="26" customFormat="1" ht="58.5" customHeight="1" x14ac:dyDescent="0.2">
      <c r="A38" s="34"/>
      <c r="B38" s="50" t="s">
        <v>85</v>
      </c>
      <c r="C38" s="51"/>
      <c r="D38" s="28">
        <v>1</v>
      </c>
      <c r="E38" s="28">
        <v>0</v>
      </c>
      <c r="F38" s="28">
        <v>2</v>
      </c>
      <c r="G38" s="28">
        <v>6</v>
      </c>
      <c r="H38" s="29"/>
      <c r="I38" s="30">
        <f>IF((I15-I16+I19-I20+I21-I22+I23-I24+I25-I26+I27-I28+I29-I30+I31-I32+I33-I34+I35-I36+I37)&gt;=0,I15-I16+I19-I20+I21-I22+I23-I24+I25-I26+I27-I28+I29-I30+I31-I32+I33-I34+I35-I36+I37,0)</f>
        <v>3783586</v>
      </c>
      <c r="J38" s="30">
        <f>IF((J15-J16+J19-J20+J21-J22+J23-J24+J25-J26+J27-J28+J29-J30+J31-J32+J33-J34+J35-J36+J37)&gt;=0,J15-J16+J19-J20+J21-J22+J23-J24+J25-J26+J27-J28+J29-J30+J31-J32+J33-J34+J35-J36+J37,0)</f>
        <v>4541576</v>
      </c>
      <c r="K38" s="25"/>
      <c r="N38" s="35"/>
    </row>
    <row r="39" spans="1:16" s="26" customFormat="1" ht="58.5" customHeight="1" x14ac:dyDescent="0.2">
      <c r="A39" s="34"/>
      <c r="B39" s="50" t="s">
        <v>30</v>
      </c>
      <c r="C39" s="51"/>
      <c r="D39" s="28">
        <v>1</v>
      </c>
      <c r="E39" s="28">
        <v>0</v>
      </c>
      <c r="F39" s="28">
        <v>2</v>
      </c>
      <c r="G39" s="28">
        <v>7</v>
      </c>
      <c r="H39" s="29"/>
      <c r="I39" s="30">
        <f>IF((I16-I17+I20-I21+I22-I23+I24-I25+I26-I27+I28-I29+I30-I31+I32-I33+I34-I35+I36-I37+I38)&lt;0,I16-I17+I20-I21+I22-I23+I24-I25+I26-I27+I28-I29+I30-I31+I32-I33+I34-I35+I36-I37+I38,0)</f>
        <v>0</v>
      </c>
      <c r="J39" s="30">
        <f>IF((J16-J17+J20-J21+J22-J23+J24-J25+J26-J27+J28-J29+J30-J31+J32-J33+J34-J35+J36-J37+J38)&lt;0,J16-J17+J20-J21+J22-J23+J24-J25+J26-J27+J28-J29+J30-J31+J32-J33+J34-J35+J36-J37+J38,0)</f>
        <v>0</v>
      </c>
      <c r="K39" s="25"/>
      <c r="N39" s="43"/>
    </row>
    <row r="40" spans="1:16" s="26" customFormat="1" ht="26.25" customHeight="1" x14ac:dyDescent="0.2">
      <c r="A40" s="23" t="s">
        <v>31</v>
      </c>
      <c r="B40" s="68" t="s">
        <v>32</v>
      </c>
      <c r="C40" s="68"/>
      <c r="D40" s="21">
        <v>1</v>
      </c>
      <c r="E40" s="21">
        <v>0</v>
      </c>
      <c r="F40" s="21">
        <v>2</v>
      </c>
      <c r="G40" s="21">
        <v>8</v>
      </c>
      <c r="H40" s="31"/>
      <c r="I40" s="24">
        <v>977932</v>
      </c>
      <c r="J40" s="24">
        <v>1115118</v>
      </c>
      <c r="K40" s="25"/>
      <c r="N40" s="43"/>
    </row>
    <row r="41" spans="1:16" s="26" customFormat="1" ht="26.25" customHeight="1" x14ac:dyDescent="0.2">
      <c r="A41" s="23">
        <v>642</v>
      </c>
      <c r="B41" s="68" t="s">
        <v>33</v>
      </c>
      <c r="C41" s="68"/>
      <c r="D41" s="21">
        <v>1</v>
      </c>
      <c r="E41" s="21">
        <v>0</v>
      </c>
      <c r="F41" s="21">
        <v>2</v>
      </c>
      <c r="G41" s="21">
        <v>9</v>
      </c>
      <c r="H41" s="31"/>
      <c r="I41" s="24">
        <v>267262</v>
      </c>
      <c r="J41" s="24">
        <v>292877</v>
      </c>
      <c r="K41" s="25"/>
    </row>
    <row r="42" spans="1:16" s="26" customFormat="1" ht="26.25" customHeight="1" x14ac:dyDescent="0.2">
      <c r="A42" s="23" t="s">
        <v>88</v>
      </c>
      <c r="B42" s="78" t="s">
        <v>87</v>
      </c>
      <c r="C42" s="79"/>
      <c r="D42" s="21">
        <v>1</v>
      </c>
      <c r="E42" s="21">
        <v>0</v>
      </c>
      <c r="F42" s="21">
        <v>3</v>
      </c>
      <c r="G42" s="21">
        <v>0</v>
      </c>
      <c r="H42" s="41"/>
      <c r="I42" s="24">
        <v>217568</v>
      </c>
      <c r="J42" s="24">
        <v>58791</v>
      </c>
      <c r="K42" s="25"/>
    </row>
    <row r="43" spans="1:16" s="47" customFormat="1" ht="33.75" x14ac:dyDescent="0.2">
      <c r="A43" s="23" t="s">
        <v>86</v>
      </c>
      <c r="B43" s="71" t="s">
        <v>34</v>
      </c>
      <c r="C43" s="71"/>
      <c r="D43" s="44">
        <v>1</v>
      </c>
      <c r="E43" s="44">
        <v>0</v>
      </c>
      <c r="F43" s="44">
        <v>3</v>
      </c>
      <c r="G43" s="44">
        <v>1</v>
      </c>
      <c r="H43" s="45"/>
      <c r="I43" s="24">
        <v>1575491</v>
      </c>
      <c r="J43" s="24">
        <v>1769431</v>
      </c>
      <c r="K43" s="46"/>
      <c r="L43" s="49"/>
    </row>
    <row r="44" spans="1:16" s="26" customFormat="1" ht="25.5" customHeight="1" x14ac:dyDescent="0.25">
      <c r="A44" s="34"/>
      <c r="B44" s="50" t="s">
        <v>35</v>
      </c>
      <c r="C44" s="51"/>
      <c r="D44" s="28">
        <v>1</v>
      </c>
      <c r="E44" s="28">
        <v>0</v>
      </c>
      <c r="F44" s="28">
        <v>3</v>
      </c>
      <c r="G44" s="28">
        <v>2</v>
      </c>
      <c r="H44" s="29"/>
      <c r="I44" s="30">
        <f>IF((I38-I39-I40-I41+I42-I43)&gt;=0,I38-I39-I40-I41+I42-I43,0)</f>
        <v>1180469</v>
      </c>
      <c r="J44" s="30">
        <f>IF((J38-J39-J40-J41+J42-J43)&gt;=0,J38-J39-J40-J41+J42-J43,0)</f>
        <v>1422941</v>
      </c>
      <c r="K44" s="40"/>
      <c r="L44" s="35"/>
      <c r="M44" s="42"/>
      <c r="P44" s="43"/>
    </row>
    <row r="45" spans="1:16" s="26" customFormat="1" ht="25.5" customHeight="1" x14ac:dyDescent="0.2">
      <c r="A45" s="34"/>
      <c r="B45" s="50" t="s">
        <v>36</v>
      </c>
      <c r="C45" s="51"/>
      <c r="D45" s="28">
        <v>1</v>
      </c>
      <c r="E45" s="28">
        <v>0</v>
      </c>
      <c r="F45" s="28">
        <v>3</v>
      </c>
      <c r="G45" s="28">
        <v>3</v>
      </c>
      <c r="H45" s="29"/>
      <c r="I45" s="30">
        <f>-IF((I38-I39-I40-I41+I42-I43)&lt;0,I38-I39-I40-I41+I42-I43,0)</f>
        <v>0</v>
      </c>
      <c r="J45" s="30">
        <f>-IF((J38-J39-J40-J41+J42-J43)&lt;0,J38-J39-J40-J41+J42-J43,0)</f>
        <v>0</v>
      </c>
      <c r="K45" s="25"/>
    </row>
    <row r="46" spans="1:16" s="26" customFormat="1" ht="26.25" customHeight="1" x14ac:dyDescent="0.2">
      <c r="A46" s="32">
        <v>850</v>
      </c>
      <c r="B46" s="68" t="s">
        <v>37</v>
      </c>
      <c r="C46" s="68"/>
      <c r="D46" s="21">
        <v>1</v>
      </c>
      <c r="E46" s="21">
        <v>0</v>
      </c>
      <c r="F46" s="21">
        <v>3</v>
      </c>
      <c r="G46" s="21">
        <v>4</v>
      </c>
      <c r="H46" s="31"/>
      <c r="I46" s="24">
        <v>167584</v>
      </c>
      <c r="J46" s="33">
        <v>228570</v>
      </c>
      <c r="K46" s="25"/>
    </row>
    <row r="47" spans="1:16" s="26" customFormat="1" ht="26.25" customHeight="1" x14ac:dyDescent="0.2">
      <c r="A47" s="32">
        <v>861</v>
      </c>
      <c r="B47" s="68" t="s">
        <v>38</v>
      </c>
      <c r="C47" s="68"/>
      <c r="D47" s="21">
        <v>1</v>
      </c>
      <c r="E47" s="21">
        <v>0</v>
      </c>
      <c r="F47" s="21">
        <v>3</v>
      </c>
      <c r="G47" s="21">
        <v>5</v>
      </c>
      <c r="H47" s="31"/>
      <c r="I47" s="24">
        <v>2989</v>
      </c>
      <c r="J47" s="33">
        <v>2673</v>
      </c>
      <c r="K47" s="25"/>
    </row>
    <row r="48" spans="1:16" s="26" customFormat="1" ht="26.25" customHeight="1" x14ac:dyDescent="0.2">
      <c r="A48" s="32">
        <v>860</v>
      </c>
      <c r="B48" s="68" t="s">
        <v>39</v>
      </c>
      <c r="C48" s="68"/>
      <c r="D48" s="21">
        <v>1</v>
      </c>
      <c r="E48" s="21">
        <v>0</v>
      </c>
      <c r="F48" s="21">
        <v>3</v>
      </c>
      <c r="G48" s="21">
        <v>6</v>
      </c>
      <c r="H48" s="31"/>
      <c r="I48" s="24">
        <v>19792</v>
      </c>
      <c r="J48" s="33">
        <v>7698</v>
      </c>
      <c r="K48" s="25"/>
    </row>
    <row r="49" spans="1:11" s="26" customFormat="1" ht="25.5" customHeight="1" x14ac:dyDescent="0.2">
      <c r="A49" s="34"/>
      <c r="B49" s="50" t="s">
        <v>40</v>
      </c>
      <c r="C49" s="51"/>
      <c r="D49" s="28">
        <v>1</v>
      </c>
      <c r="E49" s="28">
        <v>0</v>
      </c>
      <c r="F49" s="28">
        <v>3</v>
      </c>
      <c r="G49" s="28">
        <v>7</v>
      </c>
      <c r="H49" s="29"/>
      <c r="I49" s="30">
        <f>IF((I44-I45-I46+I47-I48)&gt;=0,I44-I45-I46+I47-I48,0)</f>
        <v>996082</v>
      </c>
      <c r="J49" s="30">
        <f>IF((J44-J45-J46+J47-J48)&gt;=0,J44-J45-J46+J47-J48,0)</f>
        <v>1189346</v>
      </c>
      <c r="K49" s="25"/>
    </row>
    <row r="50" spans="1:11" s="26" customFormat="1" ht="25.5" customHeight="1" x14ac:dyDescent="0.2">
      <c r="A50" s="34"/>
      <c r="B50" s="50" t="s">
        <v>41</v>
      </c>
      <c r="C50" s="51"/>
      <c r="D50" s="28">
        <v>1</v>
      </c>
      <c r="E50" s="28">
        <v>0</v>
      </c>
      <c r="F50" s="28">
        <v>3</v>
      </c>
      <c r="G50" s="28">
        <v>8</v>
      </c>
      <c r="H50" s="29"/>
      <c r="I50" s="30">
        <f>-IF((I44-I45-I46+I47-I48)&lt;0,I44-I45-I46+I47-I48,0)</f>
        <v>0</v>
      </c>
      <c r="J50" s="30">
        <f>-IF((J44-J45-J46+J47-J48)&lt;0,J44-J45-J46+J47-J48,0)</f>
        <v>0</v>
      </c>
      <c r="K50" s="25"/>
    </row>
    <row r="51" spans="1:11" s="26" customFormat="1" ht="26.25" customHeight="1" x14ac:dyDescent="0.2">
      <c r="A51" s="32" t="s">
        <v>42</v>
      </c>
      <c r="B51" s="68" t="s">
        <v>43</v>
      </c>
      <c r="C51" s="68"/>
      <c r="D51" s="21">
        <v>1</v>
      </c>
      <c r="E51" s="21">
        <v>0</v>
      </c>
      <c r="F51" s="21">
        <v>3</v>
      </c>
      <c r="G51" s="21">
        <v>9</v>
      </c>
      <c r="H51" s="31"/>
      <c r="I51" s="33"/>
      <c r="J51" s="33"/>
      <c r="K51" s="25"/>
    </row>
    <row r="52" spans="1:11" s="26" customFormat="1" x14ac:dyDescent="0.2">
      <c r="A52" s="32" t="s">
        <v>44</v>
      </c>
      <c r="B52" s="68" t="s">
        <v>45</v>
      </c>
      <c r="C52" s="68"/>
      <c r="D52" s="21">
        <v>1</v>
      </c>
      <c r="E52" s="21">
        <v>0</v>
      </c>
      <c r="F52" s="21">
        <v>4</v>
      </c>
      <c r="G52" s="21">
        <v>0</v>
      </c>
      <c r="H52" s="31"/>
      <c r="I52" s="33"/>
      <c r="J52" s="33"/>
      <c r="K52" s="25"/>
    </row>
    <row r="53" spans="1:11" s="26" customFormat="1" x14ac:dyDescent="0.2">
      <c r="A53" s="34"/>
      <c r="B53" s="50" t="s">
        <v>46</v>
      </c>
      <c r="C53" s="51"/>
      <c r="D53" s="28">
        <v>1</v>
      </c>
      <c r="E53" s="28">
        <v>0</v>
      </c>
      <c r="F53" s="28">
        <v>4</v>
      </c>
      <c r="G53" s="28">
        <v>1</v>
      </c>
      <c r="H53" s="29"/>
      <c r="I53" s="30">
        <f>IF((I49-I50+I51-I52)&gt;=0,I49-I50+I51-I52, )</f>
        <v>996082</v>
      </c>
      <c r="J53" s="30">
        <f>IF((J49-J50+J51-J52)&gt;=0,J49-J50+J51-J52, )</f>
        <v>1189346</v>
      </c>
      <c r="K53" s="25"/>
    </row>
    <row r="54" spans="1:11" s="26" customFormat="1" x14ac:dyDescent="0.2">
      <c r="A54" s="34"/>
      <c r="B54" s="50" t="s">
        <v>47</v>
      </c>
      <c r="C54" s="51"/>
      <c r="D54" s="28">
        <v>1</v>
      </c>
      <c r="E54" s="28">
        <v>0</v>
      </c>
      <c r="F54" s="28">
        <v>4</v>
      </c>
      <c r="G54" s="28">
        <v>2</v>
      </c>
      <c r="H54" s="29"/>
      <c r="I54" s="30">
        <f>-IF((I49-I50+I51-I52)&lt;0,I49-I50+I51-I52,0)</f>
        <v>0</v>
      </c>
      <c r="J54" s="30">
        <f>-IF((J49-J50+J51-J52)&lt;0,J49-J50+J51-J52,0)</f>
        <v>0</v>
      </c>
      <c r="K54" s="25"/>
    </row>
    <row r="55" spans="1:11" s="26" customFormat="1" x14ac:dyDescent="0.2">
      <c r="A55" s="32"/>
      <c r="B55" s="68" t="s">
        <v>48</v>
      </c>
      <c r="C55" s="68"/>
      <c r="D55" s="21">
        <v>1</v>
      </c>
      <c r="E55" s="21">
        <v>0</v>
      </c>
      <c r="F55" s="21">
        <v>4</v>
      </c>
      <c r="G55" s="21">
        <v>3</v>
      </c>
      <c r="H55" s="31"/>
      <c r="I55" s="33"/>
      <c r="J55" s="33"/>
      <c r="K55" s="25"/>
    </row>
    <row r="56" spans="1:11" s="26" customFormat="1" ht="27" customHeight="1" x14ac:dyDescent="0.2">
      <c r="A56" s="32"/>
      <c r="B56" s="68" t="s">
        <v>49</v>
      </c>
      <c r="C56" s="68"/>
      <c r="D56" s="21">
        <v>1</v>
      </c>
      <c r="E56" s="21">
        <v>0</v>
      </c>
      <c r="F56" s="21">
        <v>4</v>
      </c>
      <c r="G56" s="21">
        <v>4</v>
      </c>
      <c r="H56" s="31"/>
      <c r="I56" s="33"/>
      <c r="J56" s="33"/>
      <c r="K56" s="25"/>
    </row>
    <row r="57" spans="1:11" s="26" customFormat="1" x14ac:dyDescent="0.2">
      <c r="A57" s="32"/>
      <c r="B57" s="68" t="s">
        <v>50</v>
      </c>
      <c r="C57" s="68"/>
      <c r="D57" s="21">
        <v>1</v>
      </c>
      <c r="E57" s="21">
        <v>0</v>
      </c>
      <c r="F57" s="21">
        <v>4</v>
      </c>
      <c r="G57" s="21">
        <v>5</v>
      </c>
      <c r="H57" s="31"/>
      <c r="I57" s="33"/>
      <c r="J57" s="33"/>
      <c r="K57" s="25"/>
    </row>
    <row r="58" spans="1:11" s="26" customFormat="1" ht="24.75" customHeight="1" x14ac:dyDescent="0.2">
      <c r="A58" s="32"/>
      <c r="B58" s="68" t="s">
        <v>51</v>
      </c>
      <c r="C58" s="68"/>
      <c r="D58" s="21">
        <v>1</v>
      </c>
      <c r="E58" s="21">
        <v>0</v>
      </c>
      <c r="F58" s="21">
        <v>4</v>
      </c>
      <c r="G58" s="21">
        <v>6</v>
      </c>
      <c r="H58" s="31"/>
      <c r="I58" s="33"/>
      <c r="J58" s="33"/>
      <c r="K58" s="25"/>
    </row>
    <row r="59" spans="1:11" s="26" customFormat="1" x14ac:dyDescent="0.2">
      <c r="A59" s="32"/>
      <c r="B59" s="68" t="s">
        <v>52</v>
      </c>
      <c r="C59" s="68"/>
      <c r="D59" s="21"/>
      <c r="E59" s="21"/>
      <c r="F59" s="21"/>
      <c r="G59" s="21"/>
      <c r="H59" s="31"/>
      <c r="I59" s="33"/>
      <c r="J59" s="33"/>
      <c r="K59" s="25"/>
    </row>
    <row r="60" spans="1:11" s="26" customFormat="1" x14ac:dyDescent="0.2">
      <c r="A60" s="32"/>
      <c r="B60" s="68" t="s">
        <v>53</v>
      </c>
      <c r="C60" s="68"/>
      <c r="D60" s="21">
        <v>1</v>
      </c>
      <c r="E60" s="21">
        <v>0</v>
      </c>
      <c r="F60" s="21">
        <v>4</v>
      </c>
      <c r="G60" s="21">
        <v>7</v>
      </c>
      <c r="H60" s="31"/>
      <c r="I60" s="33"/>
      <c r="J60" s="33"/>
      <c r="K60" s="25"/>
    </row>
    <row r="61" spans="1:11" s="26" customFormat="1" ht="24.75" customHeight="1" x14ac:dyDescent="0.2">
      <c r="A61" s="32"/>
      <c r="B61" s="68" t="s">
        <v>54</v>
      </c>
      <c r="C61" s="68"/>
      <c r="D61" s="31">
        <v>1</v>
      </c>
      <c r="E61" s="31">
        <v>0</v>
      </c>
      <c r="F61" s="31">
        <v>4</v>
      </c>
      <c r="G61" s="31">
        <v>8</v>
      </c>
      <c r="H61" s="31"/>
      <c r="I61" s="33"/>
      <c r="J61" s="33"/>
      <c r="K61" s="25"/>
    </row>
    <row r="62" spans="1:11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</row>
    <row r="63" spans="1:11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</row>
    <row r="64" spans="1:11" x14ac:dyDescent="0.2">
      <c r="A64" s="14" t="s">
        <v>55</v>
      </c>
      <c r="B64" s="14"/>
      <c r="C64" s="14"/>
      <c r="D64" s="14"/>
      <c r="E64" s="14"/>
      <c r="F64" s="14"/>
      <c r="G64" s="14"/>
      <c r="H64" s="14"/>
      <c r="I64" s="84" t="s">
        <v>56</v>
      </c>
      <c r="J64" s="84"/>
    </row>
    <row r="65" spans="1:11" x14ac:dyDescent="0.2">
      <c r="A65" s="14" t="s">
        <v>90</v>
      </c>
      <c r="B65" s="14"/>
      <c r="C65" s="14"/>
      <c r="D65" s="14"/>
      <c r="E65" s="14"/>
      <c r="F65" s="14"/>
      <c r="G65" s="14"/>
      <c r="H65" s="14"/>
      <c r="I65" s="14"/>
      <c r="J65" s="14"/>
    </row>
    <row r="66" spans="1:11" x14ac:dyDescent="0.2">
      <c r="A66" s="14"/>
      <c r="B66" s="14"/>
      <c r="C66" s="14"/>
      <c r="D66" s="14"/>
      <c r="E66" s="14"/>
      <c r="F66" s="14"/>
      <c r="G66" s="14"/>
      <c r="H66" s="14"/>
      <c r="I66" s="85"/>
      <c r="J66" s="85"/>
    </row>
    <row r="67" spans="1:11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</row>
    <row r="68" spans="1:11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2"/>
    </row>
    <row r="69" spans="1:11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2"/>
    </row>
    <row r="70" spans="1:11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2"/>
    </row>
    <row r="71" spans="1:11" x14ac:dyDescent="0.2">
      <c r="A71" s="14"/>
      <c r="B71" s="14"/>
      <c r="C71" s="14"/>
      <c r="D71" s="14"/>
      <c r="E71" s="14"/>
      <c r="F71" s="14"/>
      <c r="G71" s="14"/>
      <c r="H71" s="14"/>
      <c r="I71" s="36"/>
      <c r="J71" s="14"/>
      <c r="K71" s="2"/>
    </row>
    <row r="72" spans="1:11" x14ac:dyDescent="0.2">
      <c r="A72" s="14"/>
      <c r="B72" s="14"/>
      <c r="C72" s="14"/>
      <c r="D72" s="14"/>
      <c r="E72" s="14"/>
      <c r="F72" s="14"/>
      <c r="G72" s="14"/>
      <c r="H72" s="14"/>
      <c r="I72" s="36"/>
      <c r="J72" s="14"/>
      <c r="K72" s="2"/>
    </row>
    <row r="73" spans="1:11" ht="15.75" x14ac:dyDescent="0.25">
      <c r="A73" s="14"/>
      <c r="B73" s="14"/>
      <c r="C73" s="14"/>
      <c r="D73" s="14"/>
      <c r="E73" s="14"/>
      <c r="F73" s="14"/>
      <c r="G73" s="14"/>
      <c r="H73" s="37"/>
      <c r="I73" s="38"/>
      <c r="J73" s="14"/>
      <c r="K73" s="2"/>
    </row>
    <row r="74" spans="1:11" x14ac:dyDescent="0.2">
      <c r="A74" s="14"/>
      <c r="B74" s="14"/>
      <c r="C74" s="14"/>
      <c r="D74" s="14"/>
      <c r="E74" s="14"/>
      <c r="F74" s="14"/>
      <c r="G74" s="14"/>
      <c r="H74" s="14"/>
      <c r="I74" s="39"/>
      <c r="J74" s="36"/>
      <c r="K74" s="2"/>
    </row>
    <row r="75" spans="1:11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2"/>
    </row>
    <row r="76" spans="1:11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2"/>
    </row>
    <row r="77" spans="1:11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2"/>
    </row>
    <row r="78" spans="1:11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2"/>
    </row>
    <row r="79" spans="1:11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2"/>
    </row>
    <row r="80" spans="1:11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2"/>
    </row>
    <row r="81" spans="1:11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2"/>
    </row>
    <row r="82" spans="1:11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2"/>
    </row>
    <row r="83" spans="1:11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2"/>
    </row>
    <row r="84" spans="1:11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2"/>
    </row>
    <row r="85" spans="1:11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2"/>
    </row>
    <row r="86" spans="1:11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2"/>
    </row>
    <row r="87" spans="1:11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2"/>
    </row>
    <row r="88" spans="1:11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2"/>
    </row>
    <row r="89" spans="1:11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2"/>
    </row>
    <row r="90" spans="1:11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2"/>
    </row>
    <row r="91" spans="1:11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2"/>
    </row>
    <row r="92" spans="1:11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2"/>
    </row>
    <row r="93" spans="1:11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2"/>
    </row>
    <row r="94" spans="1:11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2"/>
    </row>
    <row r="95" spans="1:11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2"/>
    </row>
    <row r="96" spans="1:11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2"/>
    </row>
    <row r="97" spans="1:11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2"/>
    </row>
    <row r="98" spans="1:11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2"/>
    </row>
    <row r="99" spans="1:11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2"/>
    </row>
    <row r="100" spans="1:11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2"/>
    </row>
    <row r="101" spans="1:11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2"/>
    </row>
    <row r="102" spans="1:11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2"/>
    </row>
    <row r="103" spans="1:11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2"/>
    </row>
    <row r="104" spans="1:11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2"/>
    </row>
    <row r="105" spans="1:11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2"/>
    </row>
    <row r="106" spans="1:11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2"/>
    </row>
    <row r="107" spans="1:11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2"/>
    </row>
    <row r="108" spans="1:11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2"/>
    </row>
    <row r="109" spans="1:11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2"/>
    </row>
    <row r="110" spans="1:11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2"/>
    </row>
    <row r="111" spans="1:11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2"/>
    </row>
    <row r="112" spans="1:11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2"/>
    </row>
    <row r="113" spans="1:11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2"/>
    </row>
    <row r="114" spans="1:11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2"/>
    </row>
    <row r="115" spans="1:11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2"/>
    </row>
    <row r="116" spans="1:11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2"/>
    </row>
    <row r="117" spans="1:11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2"/>
    </row>
    <row r="118" spans="1:11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2"/>
    </row>
    <row r="119" spans="1:11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2"/>
    </row>
    <row r="120" spans="1:11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2"/>
    </row>
    <row r="121" spans="1:11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2"/>
    </row>
    <row r="122" spans="1:11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2"/>
    </row>
    <row r="123" spans="1:11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2"/>
    </row>
    <row r="124" spans="1:11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2"/>
    </row>
    <row r="125" spans="1:11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2"/>
    </row>
    <row r="126" spans="1:11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2"/>
    </row>
    <row r="127" spans="1:11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2"/>
    </row>
    <row r="128" spans="1:11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2"/>
    </row>
    <row r="129" spans="1:11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2"/>
    </row>
    <row r="130" spans="1:11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2"/>
    </row>
    <row r="131" spans="1:11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2"/>
    </row>
    <row r="132" spans="1:11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2"/>
    </row>
    <row r="133" spans="1:11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2"/>
    </row>
    <row r="134" spans="1:11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2"/>
    </row>
    <row r="135" spans="1:11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2"/>
    </row>
    <row r="136" spans="1:11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2"/>
    </row>
    <row r="137" spans="1:11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2"/>
    </row>
    <row r="138" spans="1:11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2"/>
    </row>
    <row r="139" spans="1:11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2"/>
    </row>
    <row r="140" spans="1:11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2"/>
    </row>
    <row r="141" spans="1:11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2"/>
    </row>
    <row r="142" spans="1:11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2"/>
    </row>
    <row r="143" spans="1:11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2"/>
    </row>
    <row r="144" spans="1:11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2"/>
    </row>
    <row r="145" spans="1:11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2"/>
    </row>
    <row r="146" spans="1:11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2"/>
    </row>
    <row r="147" spans="1:11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2"/>
    </row>
    <row r="148" spans="1:11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2"/>
    </row>
    <row r="149" spans="1:11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2"/>
    </row>
    <row r="150" spans="1:11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2"/>
    </row>
    <row r="151" spans="1:11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2"/>
    </row>
    <row r="152" spans="1:11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2"/>
    </row>
    <row r="153" spans="1:11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2"/>
    </row>
    <row r="154" spans="1:11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2"/>
    </row>
    <row r="155" spans="1:11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2"/>
    </row>
    <row r="156" spans="1:11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2"/>
    </row>
    <row r="157" spans="1:11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2"/>
    </row>
    <row r="158" spans="1:11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2"/>
    </row>
    <row r="159" spans="1:11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2"/>
    </row>
    <row r="160" spans="1:11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2"/>
    </row>
    <row r="161" spans="1:11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2"/>
    </row>
    <row r="162" spans="1:11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2"/>
    </row>
    <row r="163" spans="1:11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2"/>
    </row>
    <row r="164" spans="1:11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2"/>
    </row>
    <row r="165" spans="1:11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2"/>
    </row>
    <row r="166" spans="1:11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2"/>
    </row>
    <row r="167" spans="1:11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2"/>
    </row>
    <row r="168" spans="1:11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2"/>
    </row>
    <row r="169" spans="1:11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2"/>
    </row>
    <row r="170" spans="1:11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2"/>
    </row>
    <row r="171" spans="1:11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2"/>
    </row>
    <row r="172" spans="1:11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2"/>
    </row>
    <row r="173" spans="1:11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2"/>
    </row>
    <row r="174" spans="1:11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2"/>
    </row>
    <row r="175" spans="1:11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2"/>
    </row>
    <row r="176" spans="1:11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2"/>
    </row>
    <row r="177" spans="1:11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2"/>
    </row>
    <row r="178" spans="1:11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2"/>
    </row>
    <row r="179" spans="1:11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2"/>
    </row>
    <row r="180" spans="1:11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2"/>
    </row>
    <row r="181" spans="1:11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2"/>
    </row>
    <row r="182" spans="1:11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2"/>
    </row>
    <row r="183" spans="1:11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2"/>
    </row>
    <row r="184" spans="1:11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2"/>
    </row>
    <row r="185" spans="1:11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2"/>
    </row>
    <row r="186" spans="1:11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2"/>
    </row>
    <row r="187" spans="1:11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2"/>
    </row>
    <row r="188" spans="1:11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2"/>
    </row>
    <row r="189" spans="1:11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2"/>
    </row>
    <row r="190" spans="1:11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2"/>
    </row>
    <row r="191" spans="1:11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2"/>
    </row>
    <row r="192" spans="1:11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2"/>
    </row>
    <row r="193" spans="1:11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2"/>
    </row>
    <row r="194" spans="1:11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2"/>
    </row>
    <row r="195" spans="1:11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2"/>
    </row>
    <row r="196" spans="1:11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2"/>
    </row>
    <row r="197" spans="1:11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2"/>
    </row>
    <row r="198" spans="1:11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2"/>
    </row>
    <row r="199" spans="1:11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2"/>
    </row>
    <row r="200" spans="1:11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2"/>
    </row>
    <row r="201" spans="1:11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2"/>
    </row>
    <row r="202" spans="1:11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2"/>
    </row>
    <row r="203" spans="1:11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2"/>
    </row>
    <row r="204" spans="1:11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2"/>
    </row>
    <row r="205" spans="1:11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2"/>
    </row>
    <row r="206" spans="1:11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2"/>
    </row>
    <row r="207" spans="1:11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2"/>
    </row>
    <row r="208" spans="1:11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2"/>
    </row>
    <row r="209" spans="1:11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2"/>
    </row>
    <row r="210" spans="1:11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2"/>
    </row>
    <row r="211" spans="1:11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2"/>
    </row>
    <row r="212" spans="1:11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2"/>
    </row>
    <row r="213" spans="1:11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2"/>
    </row>
    <row r="214" spans="1:11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2"/>
    </row>
    <row r="215" spans="1:11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2"/>
    </row>
    <row r="216" spans="1:11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2"/>
    </row>
    <row r="217" spans="1:11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2"/>
    </row>
    <row r="218" spans="1:11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2"/>
    </row>
    <row r="219" spans="1:11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2"/>
    </row>
    <row r="220" spans="1:11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2"/>
    </row>
    <row r="221" spans="1:11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2"/>
    </row>
    <row r="222" spans="1:11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2"/>
    </row>
    <row r="223" spans="1:11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2"/>
    </row>
    <row r="224" spans="1:11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2"/>
    </row>
    <row r="225" spans="1:11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2"/>
    </row>
    <row r="226" spans="1:11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2"/>
    </row>
    <row r="227" spans="1:11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2"/>
    </row>
    <row r="228" spans="1:11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2"/>
    </row>
    <row r="229" spans="1:11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2"/>
    </row>
    <row r="230" spans="1:11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2"/>
    </row>
    <row r="231" spans="1:11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2"/>
    </row>
    <row r="232" spans="1:11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2"/>
    </row>
    <row r="233" spans="1:11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2"/>
    </row>
    <row r="234" spans="1:11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2"/>
    </row>
    <row r="235" spans="1:11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2"/>
    </row>
    <row r="236" spans="1:11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2"/>
    </row>
    <row r="237" spans="1:11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2"/>
    </row>
    <row r="238" spans="1:11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2"/>
    </row>
    <row r="239" spans="1:11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2"/>
    </row>
    <row r="240" spans="1:11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2"/>
    </row>
    <row r="241" spans="1:11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2"/>
    </row>
    <row r="242" spans="1:11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2"/>
    </row>
    <row r="243" spans="1:11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2"/>
    </row>
    <row r="244" spans="1:11" x14ac:dyDescent="0.2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2"/>
    </row>
    <row r="245" spans="1:11" x14ac:dyDescent="0.2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2"/>
    </row>
    <row r="246" spans="1:11" x14ac:dyDescent="0.2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2"/>
    </row>
    <row r="247" spans="1:11" x14ac:dyDescent="0.2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2"/>
    </row>
    <row r="248" spans="1:11" x14ac:dyDescent="0.2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2"/>
    </row>
    <row r="249" spans="1:11" x14ac:dyDescent="0.2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2"/>
    </row>
    <row r="250" spans="1:11" x14ac:dyDescent="0.2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2"/>
    </row>
    <row r="251" spans="1:11" x14ac:dyDescent="0.2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2"/>
    </row>
    <row r="252" spans="1:11" x14ac:dyDescent="0.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2"/>
    </row>
    <row r="253" spans="1:11" x14ac:dyDescent="0.2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2"/>
    </row>
    <row r="254" spans="1:11" x14ac:dyDescent="0.2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2"/>
    </row>
    <row r="255" spans="1:11" x14ac:dyDescent="0.2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2"/>
    </row>
    <row r="256" spans="1:11" x14ac:dyDescent="0.2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2"/>
    </row>
    <row r="257" spans="1:11" x14ac:dyDescent="0.2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2"/>
    </row>
    <row r="258" spans="1:11" x14ac:dyDescent="0.2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2"/>
    </row>
    <row r="259" spans="1:11" x14ac:dyDescent="0.2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2"/>
    </row>
    <row r="260" spans="1:11" x14ac:dyDescent="0.2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2"/>
    </row>
    <row r="261" spans="1:11" x14ac:dyDescent="0.2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2"/>
    </row>
    <row r="262" spans="1:11" x14ac:dyDescent="0.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2"/>
    </row>
    <row r="263" spans="1:11" x14ac:dyDescent="0.2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2"/>
    </row>
    <row r="264" spans="1:11" x14ac:dyDescent="0.2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2"/>
    </row>
    <row r="265" spans="1:11" x14ac:dyDescent="0.2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2"/>
    </row>
    <row r="266" spans="1:11" x14ac:dyDescent="0.2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2"/>
    </row>
    <row r="267" spans="1:11" x14ac:dyDescent="0.2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2"/>
    </row>
    <row r="268" spans="1:11" x14ac:dyDescent="0.2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2"/>
    </row>
    <row r="269" spans="1:11" x14ac:dyDescent="0.2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2"/>
    </row>
    <row r="270" spans="1:11" x14ac:dyDescent="0.2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2"/>
    </row>
    <row r="271" spans="1:11" x14ac:dyDescent="0.2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2"/>
    </row>
    <row r="272" spans="1:11" x14ac:dyDescent="0.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2"/>
    </row>
    <row r="273" spans="1:11" x14ac:dyDescent="0.2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2"/>
    </row>
    <row r="274" spans="1:11" x14ac:dyDescent="0.2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2"/>
    </row>
    <row r="275" spans="1:11" x14ac:dyDescent="0.2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2"/>
    </row>
    <row r="276" spans="1:11" x14ac:dyDescent="0.2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2"/>
    </row>
    <row r="277" spans="1:11" x14ac:dyDescent="0.2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2"/>
    </row>
    <row r="278" spans="1:11" x14ac:dyDescent="0.2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2"/>
    </row>
    <row r="279" spans="1:11" x14ac:dyDescent="0.2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2"/>
    </row>
    <row r="280" spans="1:11" x14ac:dyDescent="0.2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2"/>
    </row>
    <row r="281" spans="1:11" x14ac:dyDescent="0.2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2"/>
    </row>
    <row r="282" spans="1:11" x14ac:dyDescent="0.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2"/>
    </row>
    <row r="283" spans="1:11" x14ac:dyDescent="0.2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2"/>
    </row>
    <row r="284" spans="1:11" x14ac:dyDescent="0.2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2"/>
    </row>
    <row r="285" spans="1:11" x14ac:dyDescent="0.2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2"/>
    </row>
    <row r="286" spans="1:11" x14ac:dyDescent="0.2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2"/>
    </row>
    <row r="287" spans="1:11" x14ac:dyDescent="0.2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2"/>
    </row>
    <row r="288" spans="1:11" x14ac:dyDescent="0.2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2"/>
    </row>
    <row r="289" spans="1:11" x14ac:dyDescent="0.2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2"/>
    </row>
    <row r="290" spans="1:11" x14ac:dyDescent="0.2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2"/>
    </row>
    <row r="291" spans="1:11" x14ac:dyDescent="0.2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2"/>
    </row>
    <row r="292" spans="1:11" x14ac:dyDescent="0.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2"/>
    </row>
    <row r="293" spans="1:11" x14ac:dyDescent="0.2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2"/>
    </row>
    <row r="294" spans="1:11" x14ac:dyDescent="0.2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2"/>
    </row>
    <row r="295" spans="1:11" x14ac:dyDescent="0.2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2"/>
    </row>
    <row r="296" spans="1:11" x14ac:dyDescent="0.2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2"/>
    </row>
    <row r="297" spans="1:11" x14ac:dyDescent="0.2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2"/>
    </row>
    <row r="298" spans="1:11" x14ac:dyDescent="0.2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2"/>
    </row>
  </sheetData>
  <mergeCells count="63">
    <mergeCell ref="B55:C55"/>
    <mergeCell ref="B44:C44"/>
    <mergeCell ref="B45:C45"/>
    <mergeCell ref="B46:C46"/>
    <mergeCell ref="B47:C47"/>
    <mergeCell ref="B48:C48"/>
    <mergeCell ref="B51:C51"/>
    <mergeCell ref="B52:C52"/>
    <mergeCell ref="B53:C53"/>
    <mergeCell ref="B49:C49"/>
    <mergeCell ref="B50:C50"/>
    <mergeCell ref="I64:J64"/>
    <mergeCell ref="I66:J66"/>
    <mergeCell ref="B56:C56"/>
    <mergeCell ref="B57:C57"/>
    <mergeCell ref="B58:C58"/>
    <mergeCell ref="B59:C59"/>
    <mergeCell ref="B60:C60"/>
    <mergeCell ref="B61:C61"/>
    <mergeCell ref="B34:C34"/>
    <mergeCell ref="B42:C42"/>
    <mergeCell ref="B54:C54"/>
    <mergeCell ref="B43:C43"/>
    <mergeCell ref="B29:C29"/>
    <mergeCell ref="B30:C30"/>
    <mergeCell ref="B31:C31"/>
    <mergeCell ref="B32:C32"/>
    <mergeCell ref="B38:C38"/>
    <mergeCell ref="B39:C39"/>
    <mergeCell ref="B40:C40"/>
    <mergeCell ref="B41:C41"/>
    <mergeCell ref="B33:C33"/>
    <mergeCell ref="B37:C37"/>
    <mergeCell ref="B36:C36"/>
    <mergeCell ref="B35:C35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16:C16"/>
    <mergeCell ref="A1:J1"/>
    <mergeCell ref="A6:J6"/>
    <mergeCell ref="A7:J7"/>
    <mergeCell ref="I9:J9"/>
    <mergeCell ref="A10:A11"/>
    <mergeCell ref="B10:C11"/>
    <mergeCell ref="D10:G11"/>
    <mergeCell ref="H10:H11"/>
    <mergeCell ref="I10:I11"/>
    <mergeCell ref="J10:J11"/>
    <mergeCell ref="B12:C12"/>
    <mergeCell ref="D12:G12"/>
    <mergeCell ref="B13:C13"/>
    <mergeCell ref="B14:C14"/>
    <mergeCell ref="B15:C1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Nevenka Skobic</dc:creator>
  <cp:lastModifiedBy>Jelena Jovanic</cp:lastModifiedBy>
  <cp:lastPrinted>2018-03-02T10:31:15Z</cp:lastPrinted>
  <dcterms:created xsi:type="dcterms:W3CDTF">2016-07-14T10:39:51Z</dcterms:created>
  <dcterms:modified xsi:type="dcterms:W3CDTF">2019-01-29T08:18:22Z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-199031123</vt:i4>
  </property>
  <property fmtid="{D5CDD505-2E9C-101B-9397-08002B2CF9AE}" pid="3" name="_NewReviewCycle">
    <vt:lpwstr/>
  </property>
  <property fmtid="{D5CDD505-2E9C-101B-9397-08002B2CF9AE}" pid="4" name="_EmailSubject">
    <vt:lpwstr>Objavljivanje fin.izveštaja</vt:lpwstr>
  </property>
  <property fmtid="{D5CDD505-2E9C-101B-9397-08002B2CF9AE}" pid="5" name="_AuthorEmail">
    <vt:lpwstr>Jelena.Jovanic@procredit-group.com</vt:lpwstr>
  </property>
  <property fmtid="{D5CDD505-2E9C-101B-9397-08002B2CF9AE}" pid="6" name="_AuthorEmailDisplayName">
    <vt:lpwstr>Jelena Jovanic, PCB SRB</vt:lpwstr>
  </property>
</Properties>
</file>